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6\1 výzva\"/>
    </mc:Choice>
  </mc:AlternateContent>
  <xr:revisionPtr revIDLastSave="0" documentId="13_ncr:1_{ABF46950-E20D-47EC-820B-0D60A843AC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11" i="1"/>
  <c r="S12" i="1"/>
  <c r="S7" i="1"/>
  <c r="P10" i="1"/>
  <c r="P11" i="1"/>
  <c r="P12" i="1"/>
  <c r="P13" i="1"/>
  <c r="T12" i="1"/>
  <c r="S13" i="1"/>
  <c r="T13" i="1"/>
  <c r="P7" i="1"/>
  <c r="P8" i="1"/>
  <c r="P9" i="1"/>
  <c r="T7" i="1"/>
  <c r="T8" i="1"/>
  <c r="S9" i="1"/>
  <c r="T9" i="1"/>
  <c r="T11" i="1" l="1"/>
  <c r="T10" i="1"/>
  <c r="R16" i="1"/>
  <c r="Q16" i="1"/>
</calcChain>
</file>

<file path=xl/sharedStrings.xml><?xml version="1.0" encoding="utf-8"?>
<sst xmlns="http://schemas.openxmlformats.org/spreadsheetml/2006/main" count="79" uniqueCount="59">
  <si>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</si>
  <si>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</si>
  <si>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</si>
  <si>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</si>
  <si>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</si>
  <si>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</si>
  <si>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</si>
  <si>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</si>
  <si>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</si>
  <si>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</si>
  <si>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</si>
  <si>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</si>
  <si>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30234500-3 - Paměťová archivační média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</si>
  <si>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</si>
  <si>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</si>
  <si>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</si>
  <si>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</si>
  <si>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</si>
  <si>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</si>
  <si>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</si>
  <si>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</si>
  <si>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</si>
  <si>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</si>
  <si>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</si>
  <si>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</si>
  <si>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</si>
  <si>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</si>
  <si>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</si>
  <si>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</si>
  <si>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</si>
  <si>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</si>
  <si>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</si>
  <si>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</si>
  <si>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Dokovací stanice </t>
  </si>
  <si>
    <t>Externí box</t>
  </si>
  <si>
    <t>Samostatná faktura</t>
  </si>
  <si>
    <t xml:space="preserve"> Bc. Martin Šafránek,
Tel.: 37763 4792</t>
  </si>
  <si>
    <t>Teslova 9,
301 00 Plzeň,
Nové technologie – výzkumné centrum - Správa výzkumného centra,
místnost TF 102</t>
  </si>
  <si>
    <t>Dokovací stanice s podporou 4k - připojení pomocí USB-C.
Minimálně:
2 ks USB-C USB 3.2 Gen 2, 
4 ks USB-A USB 3.2 Gen 2, 
2 ks DisplayPort DisplayPort 1.4,
3 ks HDMI HDMI 2.0, 
1 ks RJ-45 Full-duplex, 
1 ks Jack 3.5 mm, 
power delivery 100 W.</t>
  </si>
  <si>
    <t>Externí box - pro M.2 a M.2 NVMe disky.
Min. kapacita 8 TB.
Rozhraní min.: USB 3.0, USB 3.1 Gen 2 a USB 3.2 Gen 2, konektor USB-C, min. 1 volná pozice.</t>
  </si>
  <si>
    <t xml:space="preserve">Příloha č. 2 Kupní smlouvy - technická specifikace
Výpočetní technika (III.) 146 - 2023 </t>
  </si>
  <si>
    <t>USB HUB</t>
  </si>
  <si>
    <t>Milan Mašek,
Tel.: 728 099 999,
37763 8418</t>
  </si>
  <si>
    <t>Univerzitní 22, 
301 00 Plzeň,
Fakulta strojní - Katedra průmyslového inženýrství a managementu,
místnot UL 301</t>
  </si>
  <si>
    <t>Myš drátová</t>
  </si>
  <si>
    <t>Drátová, rozhraní: USB-A , citlivost min. 1200 DPI, délka kabelu 1,5 m, 3 tlačítka, univerzální ergonomie.</t>
  </si>
  <si>
    <t>Vstup USB-C.
Výstupy min.: 4x USB-A 3.2.
Zabudovaný kabel min. 19 cm.
Záruka min. 2 roky.</t>
  </si>
  <si>
    <t>Interní SSD disk</t>
  </si>
  <si>
    <t>ANO</t>
  </si>
  <si>
    <t>NÁRODNÍ KONTAKTNÍ MÍSTO INFRAČERVENÝCH TECHNOLOGIÍ PRO MEZINÁRODNÍ BEZPEČNOSTNÍ VÝZKUM - VJ03030035</t>
  </si>
  <si>
    <t>OPTIMALIZACE FLM PROCESU S VYUŽITÍM TERMODIAGNOSTIKY - BYCZ01_037_OPTHERM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</si>
  <si>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</si>
  <si>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Vladislav Lang, Ph.D.,
Tel.: 725 519 955,
37763 4717</t>
  </si>
  <si>
    <t>Teslova 1200/11,
301 00 Plzeň,
Nové technologie – výzkumné centrum - Infračervené technologie,
místnost TH 214</t>
  </si>
  <si>
    <t>Záruka na zboží min. 36 měsíců, ONSITE servis.</t>
  </si>
  <si>
    <t>Notebook min. 15,6" včetně myši a brašny</t>
  </si>
  <si>
    <r>
      <t xml:space="preserve">Výkon procesoru v Passmark CPU více než 17 550 bodů (platné ke dni 24.10.2023), minimálně 10 jader.
Operační paměť typu DDR4 minimálně 16 GB.
Grafická karta dedikovaná, výkon v Passmark Video card víze než 6 800 bodů (ke dni 24.10.2023).
SSD disk o kapacitě minimálně 1 TB.
Displej: úhlopříčka minimálně 15,6", typ IPS antireflexní, rozlišení minimálně  1920 × 1080 bodů. 
CZ klávesnice, kovové víko a rám klávesnice.
Kapacita baterie minimálně 51 Wh.
Minimálně 4 USB porty, z toho minimálně 2x USB minimálně verze 3.2 Gen 1 , minimálně 2x USB-C.
Nutné další porty: HDMI, RJ-45.
Wifi:  minimálně 802.11 ax.
Hmotnost včetně baterky maximálně 1,8 kg.
</t>
    </r>
    <r>
      <rPr>
        <b/>
        <sz val="11"/>
        <color theme="1"/>
        <rFont val="Calibri"/>
        <family val="2"/>
        <charset val="238"/>
        <scheme val="minor"/>
      </rPr>
      <t>Optická myš</t>
    </r>
    <r>
      <rPr>
        <sz val="11"/>
        <color theme="1"/>
        <rFont val="Calibri"/>
        <family val="2"/>
        <charset val="238"/>
        <scheme val="minor"/>
      </rPr>
      <t xml:space="preserve"> 3tl./kolečko, bezdrátová, symetrická, volitelné DPI, maximální DPI minimálně 1800.
Originální operační systém Windows 64-bit (Windows 11 Home nebo vyšší) - OS Windows požadujeme z důvodu kompatibility s interními aplikacemi ZČU (Stag, Magion,...).
Existence ovladačů použitého HW ve Windows 11 a vyšší verze Windows.
Záruka na zboží min. 36 měsíců, ONSITE servis.
Součástí dodávky je i 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na dodávaný notebook, materiál polyester.</t>
    </r>
  </si>
  <si>
    <t>Interní SSD disk, M.2 2280 SSD.
Kapacita minimálně 256 GB.
Rozhraní PCIe Gen3 x4.
Rychlost čtení minimálně 2 400 MB/s.
Rychlost zápisu minimálně 1 800 MB/s.</t>
  </si>
  <si>
    <t>Interní M2. SSD disk.
Kapacita minimálně 1 TB.
Rozhraní: M.2, PCIe 3.0 4x NVMe, TLC (Triple-Level Cell).
Rychlost čtení minimálně 3500 MB/s.
Rychlost zápisu minimálně 3300 MB/s. 
Udávaná živostnost 600TBW.
Rozměry max. 23 x 2,4 x 81 mm. 
Disk musí být plnohodnotně fungovat s jednodeskovým počítačem RADXA Rock Pi 4 B+.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</si>
</sst>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0" fillId="3" borderId="1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62" zoomScaleNormal="62" workbookViewId="0">
      <selection activeCell="G7" sqref="G7:G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4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8.7109375" customWidth="1"/>
    <col min="12" max="12" width="27.85546875" customWidth="1"/>
    <col min="13" max="13" width="29.8554687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106" t="s">
        <v>40</v>
      </c>
      <c r="C1" s="107"/>
      <c r="D1" s="107"/>
      <c r="E1"/>
      <c r="G1" s="41"/>
      <c r="V1"/>
    </row>
    <row r="2" spans="1:22" ht="19.5" customHeight="1" x14ac:dyDescent="0.25">
      <c r="C2"/>
      <c r="D2" s="9"/>
      <c r="E2" s="10"/>
      <c r="G2" s="110"/>
      <c r="H2" s="111"/>
      <c r="I2" s="111"/>
      <c r="J2" s="111"/>
      <c r="K2" s="111"/>
      <c r="L2" s="111"/>
      <c r="M2" s="111"/>
      <c r="N2" s="11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1"/>
      <c r="E3" s="91"/>
      <c r="F3" s="91"/>
      <c r="G3" s="111"/>
      <c r="H3" s="111"/>
      <c r="I3" s="111"/>
      <c r="J3" s="111"/>
      <c r="K3" s="111"/>
      <c r="L3" s="111"/>
      <c r="M3" s="111"/>
      <c r="N3" s="11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1"/>
      <c r="E4" s="91"/>
      <c r="F4" s="91"/>
      <c r="G4" s="91"/>
      <c r="H4" s="9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8" t="s">
        <v>2</v>
      </c>
      <c r="H5" s="10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51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90" t="s">
        <v>7</v>
      </c>
      <c r="T6" s="90" t="s">
        <v>8</v>
      </c>
      <c r="U6" s="34" t="s">
        <v>23</v>
      </c>
      <c r="V6" s="34" t="s">
        <v>24</v>
      </c>
    </row>
    <row r="7" spans="1:22" ht="164.25" customHeight="1" thickTop="1" thickBot="1" x14ac:dyDescent="0.3">
      <c r="A7" s="20"/>
      <c r="B7" s="51">
        <v>1</v>
      </c>
      <c r="C7" s="52" t="s">
        <v>33</v>
      </c>
      <c r="D7" s="53">
        <v>1</v>
      </c>
      <c r="E7" s="54" t="s">
        <v>31</v>
      </c>
      <c r="F7" s="69" t="s">
        <v>38</v>
      </c>
      <c r="G7" s="139"/>
      <c r="H7" s="55" t="s">
        <v>32</v>
      </c>
      <c r="I7" s="112" t="s">
        <v>35</v>
      </c>
      <c r="J7" s="112" t="s">
        <v>32</v>
      </c>
      <c r="K7" s="94"/>
      <c r="L7" s="96"/>
      <c r="M7" s="102" t="s">
        <v>36</v>
      </c>
      <c r="N7" s="102" t="s">
        <v>37</v>
      </c>
      <c r="O7" s="104">
        <v>21</v>
      </c>
      <c r="P7" s="56">
        <f>D7*Q7</f>
        <v>5000</v>
      </c>
      <c r="Q7" s="57">
        <v>5000</v>
      </c>
      <c r="R7" s="140"/>
      <c r="S7" s="58">
        <f>D7*R7</f>
        <v>0</v>
      </c>
      <c r="T7" s="59" t="str">
        <f t="shared" ref="T7:T9" si="0">IF(ISNUMBER(R7), IF(R7&gt;Q7,"NEVYHOVUJE","VYHOVUJE")," ")</f>
        <v xml:space="preserve"> </v>
      </c>
      <c r="U7" s="98"/>
      <c r="V7" s="100" t="s">
        <v>13</v>
      </c>
    </row>
    <row r="8" spans="1:22" ht="96.75" customHeight="1" thickBot="1" x14ac:dyDescent="0.3">
      <c r="A8" s="20"/>
      <c r="B8" s="60">
        <v>2</v>
      </c>
      <c r="C8" s="61" t="s">
        <v>34</v>
      </c>
      <c r="D8" s="62">
        <v>3</v>
      </c>
      <c r="E8" s="63" t="s">
        <v>31</v>
      </c>
      <c r="F8" s="70" t="s">
        <v>39</v>
      </c>
      <c r="G8" s="139"/>
      <c r="H8" s="64" t="s">
        <v>32</v>
      </c>
      <c r="I8" s="113"/>
      <c r="J8" s="113"/>
      <c r="K8" s="95"/>
      <c r="L8" s="97"/>
      <c r="M8" s="103"/>
      <c r="N8" s="103"/>
      <c r="O8" s="105"/>
      <c r="P8" s="65">
        <f>D8*Q8</f>
        <v>1800</v>
      </c>
      <c r="Q8" s="66">
        <v>600</v>
      </c>
      <c r="R8" s="140"/>
      <c r="S8" s="67">
        <f>D8*R8</f>
        <v>0</v>
      </c>
      <c r="T8" s="68" t="str">
        <f t="shared" si="0"/>
        <v xml:space="preserve"> </v>
      </c>
      <c r="U8" s="99"/>
      <c r="V8" s="101"/>
    </row>
    <row r="9" spans="1:22" ht="49.5" customHeight="1" thickBot="1" x14ac:dyDescent="0.3">
      <c r="A9" s="20"/>
      <c r="B9" s="51">
        <v>3</v>
      </c>
      <c r="C9" s="52" t="s">
        <v>44</v>
      </c>
      <c r="D9" s="53">
        <v>15</v>
      </c>
      <c r="E9" s="54" t="s">
        <v>31</v>
      </c>
      <c r="F9" s="80" t="s">
        <v>45</v>
      </c>
      <c r="G9" s="139"/>
      <c r="H9" s="55" t="s">
        <v>32</v>
      </c>
      <c r="I9" s="92" t="s">
        <v>35</v>
      </c>
      <c r="J9" s="92" t="s">
        <v>32</v>
      </c>
      <c r="K9" s="94"/>
      <c r="L9" s="96"/>
      <c r="M9" s="102" t="s">
        <v>42</v>
      </c>
      <c r="N9" s="102" t="s">
        <v>43</v>
      </c>
      <c r="O9" s="104">
        <v>14</v>
      </c>
      <c r="P9" s="56">
        <f>D9*Q9</f>
        <v>1350</v>
      </c>
      <c r="Q9" s="57">
        <v>90</v>
      </c>
      <c r="R9" s="140"/>
      <c r="S9" s="58">
        <f>D9*R9</f>
        <v>0</v>
      </c>
      <c r="T9" s="59" t="str">
        <f t="shared" si="0"/>
        <v xml:space="preserve"> </v>
      </c>
      <c r="U9" s="98"/>
      <c r="V9" s="100" t="s">
        <v>13</v>
      </c>
    </row>
    <row r="10" spans="1:22" ht="87" customHeight="1" thickBot="1" x14ac:dyDescent="0.3">
      <c r="A10" s="20"/>
      <c r="B10" s="60">
        <v>4</v>
      </c>
      <c r="C10" s="61" t="s">
        <v>41</v>
      </c>
      <c r="D10" s="62">
        <v>7</v>
      </c>
      <c r="E10" s="63" t="s">
        <v>31</v>
      </c>
      <c r="F10" s="81" t="s">
        <v>46</v>
      </c>
      <c r="G10" s="139"/>
      <c r="H10" s="64" t="s">
        <v>32</v>
      </c>
      <c r="I10" s="93"/>
      <c r="J10" s="93"/>
      <c r="K10" s="95"/>
      <c r="L10" s="97"/>
      <c r="M10" s="103"/>
      <c r="N10" s="103"/>
      <c r="O10" s="105"/>
      <c r="P10" s="65">
        <f>D10*Q10</f>
        <v>1540</v>
      </c>
      <c r="Q10" s="66">
        <v>220</v>
      </c>
      <c r="R10" s="140"/>
      <c r="S10" s="67">
        <f>D10*R10</f>
        <v>0</v>
      </c>
      <c r="T10" s="68" t="str">
        <f t="shared" ref="T10:T13" si="1">IF(ISNUMBER(R10), IF(R10&gt;Q10,"NEVYHOVUJE","VYHOVUJE")," ")</f>
        <v xml:space="preserve"> </v>
      </c>
      <c r="U10" s="99"/>
      <c r="V10" s="101"/>
    </row>
    <row r="11" spans="1:22" ht="296.25" customHeight="1" thickBot="1" x14ac:dyDescent="0.3">
      <c r="A11" s="20"/>
      <c r="B11" s="51">
        <v>5</v>
      </c>
      <c r="C11" s="52" t="s">
        <v>55</v>
      </c>
      <c r="D11" s="53">
        <v>1</v>
      </c>
      <c r="E11" s="54" t="s">
        <v>31</v>
      </c>
      <c r="F11" s="86" t="s">
        <v>56</v>
      </c>
      <c r="G11" s="139"/>
      <c r="H11" s="139"/>
      <c r="I11" s="89" t="s">
        <v>35</v>
      </c>
      <c r="J11" s="82" t="s">
        <v>48</v>
      </c>
      <c r="K11" s="83" t="s">
        <v>49</v>
      </c>
      <c r="L11" s="84" t="s">
        <v>54</v>
      </c>
      <c r="M11" s="129" t="s">
        <v>52</v>
      </c>
      <c r="N11" s="129" t="s">
        <v>53</v>
      </c>
      <c r="O11" s="104">
        <v>21</v>
      </c>
      <c r="P11" s="56">
        <f>D11*Q11</f>
        <v>22000</v>
      </c>
      <c r="Q11" s="57">
        <v>22000</v>
      </c>
      <c r="R11" s="140"/>
      <c r="S11" s="58">
        <f>D11*R11</f>
        <v>0</v>
      </c>
      <c r="T11" s="59" t="str">
        <f t="shared" si="1"/>
        <v xml:space="preserve"> </v>
      </c>
      <c r="U11" s="98"/>
      <c r="V11" s="85" t="s">
        <v>11</v>
      </c>
    </row>
    <row r="12" spans="1:22" ht="96.75" customHeight="1" thickBot="1" x14ac:dyDescent="0.3">
      <c r="A12" s="20"/>
      <c r="B12" s="71">
        <v>6</v>
      </c>
      <c r="C12" s="72" t="s">
        <v>47</v>
      </c>
      <c r="D12" s="73">
        <v>1</v>
      </c>
      <c r="E12" s="74" t="s">
        <v>31</v>
      </c>
      <c r="F12" s="87" t="s">
        <v>57</v>
      </c>
      <c r="G12" s="139"/>
      <c r="H12" s="75" t="s">
        <v>32</v>
      </c>
      <c r="I12" s="123" t="s">
        <v>35</v>
      </c>
      <c r="J12" s="125" t="s">
        <v>48</v>
      </c>
      <c r="K12" s="127" t="s">
        <v>50</v>
      </c>
      <c r="L12" s="132"/>
      <c r="M12" s="130"/>
      <c r="N12" s="130"/>
      <c r="O12" s="134"/>
      <c r="P12" s="76">
        <f>D12*Q12</f>
        <v>410</v>
      </c>
      <c r="Q12" s="77">
        <v>410</v>
      </c>
      <c r="R12" s="140"/>
      <c r="S12" s="78">
        <f>D12*R12</f>
        <v>0</v>
      </c>
      <c r="T12" s="79" t="str">
        <f t="shared" si="1"/>
        <v xml:space="preserve"> </v>
      </c>
      <c r="U12" s="135"/>
      <c r="V12" s="137" t="s">
        <v>12</v>
      </c>
    </row>
    <row r="13" spans="1:22" ht="165.75" customHeight="1" thickBot="1" x14ac:dyDescent="0.3">
      <c r="A13" s="20"/>
      <c r="B13" s="42">
        <v>7</v>
      </c>
      <c r="C13" s="43" t="s">
        <v>47</v>
      </c>
      <c r="D13" s="44">
        <v>1</v>
      </c>
      <c r="E13" s="45" t="s">
        <v>31</v>
      </c>
      <c r="F13" s="88" t="s">
        <v>58</v>
      </c>
      <c r="G13" s="139"/>
      <c r="H13" s="46" t="s">
        <v>32</v>
      </c>
      <c r="I13" s="124"/>
      <c r="J13" s="126"/>
      <c r="K13" s="128"/>
      <c r="L13" s="133"/>
      <c r="M13" s="131"/>
      <c r="N13" s="131"/>
      <c r="O13" s="124"/>
      <c r="P13" s="47">
        <f>D13*Q13</f>
        <v>1350</v>
      </c>
      <c r="Q13" s="48">
        <v>1350</v>
      </c>
      <c r="R13" s="140"/>
      <c r="S13" s="49">
        <f>D13*R13</f>
        <v>0</v>
      </c>
      <c r="T13" s="50" t="str">
        <f t="shared" si="1"/>
        <v xml:space="preserve"> </v>
      </c>
      <c r="U13" s="136"/>
      <c r="V13" s="138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21" t="s">
        <v>29</v>
      </c>
      <c r="C15" s="121"/>
      <c r="D15" s="121"/>
      <c r="E15" s="121"/>
      <c r="F15" s="121"/>
      <c r="G15" s="121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18" t="s">
        <v>10</v>
      </c>
      <c r="S15" s="119"/>
      <c r="T15" s="120"/>
      <c r="U15" s="24"/>
      <c r="V15" s="25"/>
    </row>
    <row r="16" spans="1:22" ht="50.45" customHeight="1" thickTop="1" thickBot="1" x14ac:dyDescent="0.3">
      <c r="B16" s="122" t="s">
        <v>27</v>
      </c>
      <c r="C16" s="122"/>
      <c r="D16" s="122"/>
      <c r="E16" s="122"/>
      <c r="F16" s="122"/>
      <c r="G16" s="122"/>
      <c r="H16" s="122"/>
      <c r="I16" s="26"/>
      <c r="L16" s="9"/>
      <c r="M16" s="9"/>
      <c r="N16" s="9"/>
      <c r="O16" s="27"/>
      <c r="P16" s="27"/>
      <c r="Q16" s="28">
        <f>SUM(P7:P13)</f>
        <v>33450</v>
      </c>
      <c r="R16" s="115">
        <f>SUM(S7:S13)</f>
        <v>0</v>
      </c>
      <c r="S16" s="116"/>
      <c r="T16" s="117"/>
    </row>
    <row r="17" spans="2:19" ht="15.75" thickTop="1" x14ac:dyDescent="0.25">
      <c r="B17" s="114" t="s">
        <v>28</v>
      </c>
      <c r="C17" s="114"/>
      <c r="D17" s="114"/>
      <c r="E17" s="114"/>
      <c r="F17" s="114"/>
      <c r="G17" s="114"/>
      <c r="H17" s="9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1"/>
      <c r="H18" s="9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91"/>
      <c r="H19" s="9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91"/>
      <c r="H20" s="9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1"/>
      <c r="H21" s="9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1"/>
      <c r="H23" s="9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1"/>
      <c r="H24" s="9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1"/>
      <c r="H25" s="9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1"/>
      <c r="H26" s="9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1"/>
      <c r="H27" s="9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1"/>
      <c r="H28" s="9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1"/>
      <c r="H29" s="9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1"/>
      <c r="H30" s="9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1"/>
      <c r="H31" s="9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1"/>
      <c r="H32" s="9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1"/>
      <c r="H33" s="9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1"/>
      <c r="H34" s="9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1"/>
      <c r="H35" s="9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1"/>
      <c r="H36" s="9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1"/>
      <c r="H37" s="9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1"/>
      <c r="H38" s="9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1"/>
      <c r="H39" s="9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1"/>
      <c r="H40" s="9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1"/>
      <c r="H41" s="9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1"/>
      <c r="H42" s="9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1"/>
      <c r="H43" s="9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1"/>
      <c r="H44" s="9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1"/>
      <c r="H45" s="9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1"/>
      <c r="H46" s="9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1"/>
      <c r="H47" s="9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1"/>
      <c r="H48" s="9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1"/>
      <c r="H49" s="9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1"/>
      <c r="H50" s="9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1"/>
      <c r="H51" s="9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1"/>
      <c r="H52" s="9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1"/>
      <c r="H53" s="9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1"/>
      <c r="H54" s="9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1"/>
      <c r="H55" s="9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1"/>
      <c r="H56" s="9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1"/>
      <c r="H57" s="9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1"/>
      <c r="H58" s="9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1"/>
      <c r="H59" s="9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1"/>
      <c r="H60" s="9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1"/>
      <c r="H61" s="9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1"/>
      <c r="H62" s="9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1"/>
      <c r="H63" s="9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1"/>
      <c r="H64" s="9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1"/>
      <c r="H65" s="9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1"/>
      <c r="H66" s="9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1"/>
      <c r="H67" s="9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1"/>
      <c r="H68" s="9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1"/>
      <c r="H69" s="9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1"/>
      <c r="H70" s="9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1"/>
      <c r="H71" s="9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1"/>
      <c r="H72" s="9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1"/>
      <c r="H73" s="9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1"/>
      <c r="H74" s="9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1"/>
      <c r="H75" s="9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1"/>
      <c r="H76" s="9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1"/>
      <c r="H77" s="9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1"/>
      <c r="H78" s="9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1"/>
      <c r="H79" s="9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1"/>
      <c r="H80" s="9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1"/>
      <c r="H81" s="9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1"/>
      <c r="H82" s="9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1"/>
      <c r="H83" s="9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1"/>
      <c r="H84" s="9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1"/>
      <c r="H85" s="9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1"/>
      <c r="H86" s="9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1"/>
      <c r="H87" s="9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1"/>
      <c r="H88" s="9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1"/>
      <c r="H89" s="9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1"/>
      <c r="H90" s="9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1"/>
      <c r="H91" s="9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1"/>
      <c r="H92" s="9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1"/>
      <c r="H93" s="9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1"/>
      <c r="H94" s="9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1"/>
      <c r="H95" s="9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1"/>
      <c r="H96" s="9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1"/>
      <c r="H97" s="9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1"/>
      <c r="H98" s="9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1"/>
      <c r="H99" s="91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1"/>
      <c r="H100" s="91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1"/>
      <c r="H101" s="91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1"/>
      <c r="H102" s="91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yn5CboeYMw9jpM8P5YGtO4rNYwLUibkq62egmiTk/r0G0Xap+8SUo0ud/tbpuDuQo70tlImJLd/LWcf2OLUdCg==" saltValue="wp1Cb6AHIsvqR3XL+x0lQg==" spinCount="100000" sheet="1" objects="1" scenarios="1"/>
  <mergeCells count="35">
    <mergeCell ref="L12:L13"/>
    <mergeCell ref="N11:N13"/>
    <mergeCell ref="O11:O13"/>
    <mergeCell ref="U11:U13"/>
    <mergeCell ref="V12:V13"/>
    <mergeCell ref="I12:I13"/>
    <mergeCell ref="J12:J13"/>
    <mergeCell ref="K12:K13"/>
    <mergeCell ref="M11:M13"/>
    <mergeCell ref="B17:G17"/>
    <mergeCell ref="R16:T16"/>
    <mergeCell ref="R15:T15"/>
    <mergeCell ref="B15:G15"/>
    <mergeCell ref="B16:H16"/>
    <mergeCell ref="B1:D1"/>
    <mergeCell ref="G5:H5"/>
    <mergeCell ref="G2:N3"/>
    <mergeCell ref="I7:I8"/>
    <mergeCell ref="J7:J8"/>
    <mergeCell ref="K7:K8"/>
    <mergeCell ref="L7:L8"/>
    <mergeCell ref="M7:M8"/>
    <mergeCell ref="N7:N8"/>
    <mergeCell ref="O7:O8"/>
    <mergeCell ref="U7:U8"/>
    <mergeCell ref="V7:V8"/>
    <mergeCell ref="V9:V10"/>
    <mergeCell ref="M9:M10"/>
    <mergeCell ref="N9:N10"/>
    <mergeCell ref="O9:O10"/>
    <mergeCell ref="I9:I10"/>
    <mergeCell ref="J9:J10"/>
    <mergeCell ref="K9:K10"/>
    <mergeCell ref="L9:L10"/>
    <mergeCell ref="U9:U10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2023-11-13T10:54:31Z</cp:lastPrinted>
  <dcterms:created xsi:type="dcterms:W3CDTF">2014-03-05T12:43:32Z</dcterms:created>
  <dcterms:modified xsi:type="dcterms:W3CDTF">2023-11-13T12:05:58Z</dcterms:modified>
</cp:coreProperties>
</file>